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Dropbox\1. ALBASOLAR España\1. Comercial\2. Herramientas comerciales\"/>
    </mc:Choice>
  </mc:AlternateContent>
  <xr:revisionPtr revIDLastSave="0" documentId="13_ncr:1_{89F41EBC-B95A-40AD-A77E-50A9CCA0ACC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Hoja5" sheetId="5" r:id="rId1"/>
  </sheets>
  <definedNames>
    <definedName name="_xlnm.Print_Area" localSheetId="0">Hoja5!$A$1:$J$31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5" l="1"/>
  <c r="C8" i="5"/>
  <c r="O3" i="5"/>
  <c r="C13" i="5" l="1"/>
  <c r="C15" i="5" s="1"/>
  <c r="P4" i="5" s="1"/>
  <c r="P5" i="5" l="1"/>
  <c r="P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21" i="5" s="1"/>
  <c r="P22" i="5" s="1"/>
  <c r="P23" i="5" s="1"/>
  <c r="P24" i="5" s="1"/>
  <c r="P25" i="5" s="1"/>
  <c r="P26" i="5" s="1"/>
  <c r="P27" i="5" s="1"/>
  <c r="P28" i="5" s="1"/>
  <c r="P29" i="5" s="1"/>
  <c r="P30" i="5" s="1"/>
  <c r="P31" i="5" s="1"/>
  <c r="P32" i="5" s="1"/>
  <c r="P33" i="5" s="1"/>
  <c r="P34" i="5" s="1"/>
  <c r="P35" i="5" s="1"/>
  <c r="P36" i="5" s="1"/>
  <c r="P37" i="5" s="1"/>
  <c r="P38" i="5" s="1"/>
  <c r="O4" i="5"/>
  <c r="O5" i="5" l="1"/>
  <c r="O12" i="5"/>
  <c r="O6" i="5"/>
  <c r="O11" i="5"/>
  <c r="O8" i="5"/>
  <c r="O10" i="5"/>
  <c r="O7" i="5"/>
  <c r="O9" i="5"/>
  <c r="O13" i="5" l="1"/>
  <c r="O14" i="5" l="1"/>
  <c r="O15" i="5" l="1"/>
  <c r="O16" i="5" l="1"/>
  <c r="O17" i="5" l="1"/>
  <c r="O18" i="5" l="1"/>
  <c r="O19" i="5" l="1"/>
  <c r="O20" i="5" l="1"/>
  <c r="O21" i="5" l="1"/>
  <c r="O22" i="5" l="1"/>
  <c r="O23" i="5" l="1"/>
  <c r="O24" i="5" l="1"/>
  <c r="O25" i="5" l="1"/>
  <c r="O26" i="5" l="1"/>
  <c r="O27" i="5" l="1"/>
  <c r="O28" i="5" l="1"/>
  <c r="O29" i="5" l="1"/>
  <c r="O30" i="5" l="1"/>
  <c r="O31" i="5" l="1"/>
  <c r="O32" i="5" l="1"/>
  <c r="O33" i="5" l="1"/>
  <c r="O34" i="5" l="1"/>
  <c r="O35" i="5" l="1"/>
  <c r="O36" i="5" l="1"/>
  <c r="O38" i="5" l="1"/>
  <c r="O37" i="5"/>
</calcChain>
</file>

<file path=xl/sharedStrings.xml><?xml version="1.0" encoding="utf-8"?>
<sst xmlns="http://schemas.openxmlformats.org/spreadsheetml/2006/main" count="77" uniqueCount="76">
  <si>
    <t>Caceres</t>
  </si>
  <si>
    <t>Avila</t>
  </si>
  <si>
    <t>Lerida</t>
  </si>
  <si>
    <t>Pontevedra</t>
  </si>
  <si>
    <t>Madrid</t>
  </si>
  <si>
    <t>Zaragoza</t>
  </si>
  <si>
    <t>Pamplona</t>
  </si>
  <si>
    <t>Leon</t>
  </si>
  <si>
    <t>Badajoz</t>
  </si>
  <si>
    <t>Albacete</t>
  </si>
  <si>
    <t>Cordoba</t>
  </si>
  <si>
    <t>Cuenca</t>
  </si>
  <si>
    <t>Granada</t>
  </si>
  <si>
    <t>Murcia</t>
  </si>
  <si>
    <t>Almeria</t>
  </si>
  <si>
    <t>Huesca</t>
  </si>
  <si>
    <t>Gerona</t>
  </si>
  <si>
    <t>Castellon</t>
  </si>
  <si>
    <t>Palencia</t>
  </si>
  <si>
    <t>Cantabria</t>
  </si>
  <si>
    <t>oviedo</t>
  </si>
  <si>
    <t>Barcelona</t>
  </si>
  <si>
    <t>Mallorca</t>
  </si>
  <si>
    <t>Porto</t>
  </si>
  <si>
    <t>Lisboa</t>
  </si>
  <si>
    <t>Algarve</t>
  </si>
  <si>
    <t>Soria</t>
  </si>
  <si>
    <t>Salamanca</t>
  </si>
  <si>
    <t>Malaga</t>
  </si>
  <si>
    <t>Cadiz</t>
  </si>
  <si>
    <t>A Coruña</t>
  </si>
  <si>
    <t>Logroño</t>
  </si>
  <si>
    <t>Provincia</t>
  </si>
  <si>
    <t>Zamora</t>
  </si>
  <si>
    <t>Lugo</t>
  </si>
  <si>
    <t>Orense</t>
  </si>
  <si>
    <t>Burgos</t>
  </si>
  <si>
    <t>Ciudad Real</t>
  </si>
  <si>
    <t>Nº modulos</t>
  </si>
  <si>
    <t>Año</t>
  </si>
  <si>
    <t>ahorro</t>
  </si>
  <si>
    <t>amortizacion</t>
  </si>
  <si>
    <t>Radiacion anual  (Horas de sol pico)</t>
  </si>
  <si>
    <t>año</t>
  </si>
  <si>
    <t>Alentejo</t>
  </si>
  <si>
    <t>Elvas</t>
  </si>
  <si>
    <t>Bilbao</t>
  </si>
  <si>
    <t>San Sebastian</t>
  </si>
  <si>
    <t>Ibiza</t>
  </si>
  <si>
    <t>Menorca</t>
  </si>
  <si>
    <t>Casablanca</t>
  </si>
  <si>
    <t>Sevilla</t>
  </si>
  <si>
    <t>Potencia del modulo (W)</t>
  </si>
  <si>
    <t>KWh generados por el sistema solar al año</t>
  </si>
  <si>
    <t>Potencia total del sistema solar (KW)</t>
  </si>
  <si>
    <t>Incremento esperado de la luz anualmente</t>
  </si>
  <si>
    <t>Aclaraciones:</t>
  </si>
  <si>
    <t>Módulos orientados al sur y a 30º de inclinación (se admiten desviación del 15% sin mermas)</t>
  </si>
  <si>
    <t>Rendimiento del sistema (inversor, etc)</t>
  </si>
  <si>
    <t xml:space="preserve">Total ahorro anual del recibo de la luz (€) </t>
  </si>
  <si>
    <t>Coste del sistema solar (€)</t>
  </si>
  <si>
    <t>Precio del KWh de la compañía(ver en recibo de la luz) (€)</t>
  </si>
  <si>
    <t>AMORTIZACIÓN de un sistema fotovoltaico de autocosumo</t>
  </si>
  <si>
    <t>El usuario debe introducir los valores en rojo</t>
  </si>
  <si>
    <t>El año mostrado con el paso por cero, es el año en el que se ha recuperado la inversion.</t>
  </si>
  <si>
    <t>Tarragona</t>
  </si>
  <si>
    <t>Valencia</t>
  </si>
  <si>
    <t>Alicante</t>
  </si>
  <si>
    <t>http://re.jrc.ec.europa.eu/pvg_tools/en/tools.html#MR</t>
  </si>
  <si>
    <t xml:space="preserve">Datos solares extraidos de: </t>
  </si>
  <si>
    <t>Guadalajara</t>
  </si>
  <si>
    <t>Asturias</t>
  </si>
  <si>
    <t>Valladolid</t>
  </si>
  <si>
    <t>Jaen</t>
  </si>
  <si>
    <t>Toledo</t>
  </si>
  <si>
    <t>Teruel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</si>
</sst>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165" fontId="0" fillId="0" borderId="0" xfId="1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right" vertical="top"/>
    </xf>
    <xf numFmtId="0" fontId="2" fillId="0" borderId="0" xfId="0" applyFont="1" applyAlignment="1" applyProtection="1">
      <alignment horizontal="center" vertical="center"/>
      <protection locked="0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0" xfId="0" applyNumberFormat="1" applyFont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/>
    </xf>
    <xf numFmtId="166" fontId="2" fillId="0" borderId="0" xfId="3" applyNumberFormat="1" applyFont="1" applyAlignment="1" applyProtection="1">
      <alignment horizontal="center" vertical="center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8" fillId="0" borderId="0" xfId="4"/>
  </cellXfs>
  <cellStyles count="5">
    <cellStyle name="Hipervínculo" xfId="4" builtinId="8"/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amortizacion (€)</a:t>
            </a:r>
          </a:p>
        </c:rich>
      </c:tx>
      <c:layout>
        <c:manualLayout>
          <c:xMode val="edge"/>
          <c:yMode val="edge"/>
          <c:x val="0.32183538266591966"/>
          <c:y val="0.121981721308405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0320744730193546E-2"/>
          <c:y val="3.6237033260008121E-2"/>
          <c:w val="0.95189857140340661"/>
          <c:h val="0.96351085006030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Hoja5!$O$2</c:f>
              <c:strCache>
                <c:ptCount val="1"/>
                <c:pt idx="0">
                  <c:v>amortizacion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Hoja5!$N$3:$N$38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cat>
          <c:val>
            <c:numRef>
              <c:f>Hoja5!$O$3:$O$33</c:f>
              <c:numCache>
                <c:formatCode>_-* #,##0\ _€_-;\-* #,##0\ _€_-;_-* "-"??\ _€_-;_-@_-</c:formatCode>
                <c:ptCount val="31"/>
                <c:pt idx="0">
                  <c:v>-2400</c:v>
                </c:pt>
                <c:pt idx="1">
                  <c:v>-2034.18</c:v>
                </c:pt>
                <c:pt idx="2">
                  <c:v>-1659.2145</c:v>
                </c:pt>
                <c:pt idx="3">
                  <c:v>-1284.249</c:v>
                </c:pt>
                <c:pt idx="4">
                  <c:v>-909.2835</c:v>
                </c:pt>
                <c:pt idx="5">
                  <c:v>-534.31799999999998</c:v>
                </c:pt>
                <c:pt idx="6">
                  <c:v>-159.35249999999996</c:v>
                </c:pt>
                <c:pt idx="7">
                  <c:v>215.61300000000028</c:v>
                </c:pt>
                <c:pt idx="8">
                  <c:v>590.57850000000053</c:v>
                </c:pt>
                <c:pt idx="9">
                  <c:v>965.54400000000078</c:v>
                </c:pt>
                <c:pt idx="10">
                  <c:v>1340.509500000001</c:v>
                </c:pt>
                <c:pt idx="11">
                  <c:v>1715.4750000000004</c:v>
                </c:pt>
                <c:pt idx="12">
                  <c:v>2090.4404999999997</c:v>
                </c:pt>
                <c:pt idx="13">
                  <c:v>2465.405999999999</c:v>
                </c:pt>
                <c:pt idx="14">
                  <c:v>2840.3714999999984</c:v>
                </c:pt>
                <c:pt idx="15">
                  <c:v>3215.3369999999977</c:v>
                </c:pt>
                <c:pt idx="16">
                  <c:v>3590.3024999999971</c:v>
                </c:pt>
                <c:pt idx="17">
                  <c:v>3965.2679999999964</c:v>
                </c:pt>
                <c:pt idx="18">
                  <c:v>4340.2334999999957</c:v>
                </c:pt>
                <c:pt idx="19">
                  <c:v>4715.1989999999951</c:v>
                </c:pt>
                <c:pt idx="20">
                  <c:v>5090.1644999999944</c:v>
                </c:pt>
                <c:pt idx="21">
                  <c:v>5465.1299999999937</c:v>
                </c:pt>
                <c:pt idx="22">
                  <c:v>5840.095499999994</c:v>
                </c:pt>
                <c:pt idx="23">
                  <c:v>6215.0609999999942</c:v>
                </c:pt>
                <c:pt idx="24">
                  <c:v>6590.0264999999945</c:v>
                </c:pt>
                <c:pt idx="25">
                  <c:v>6964.9919999999947</c:v>
                </c:pt>
                <c:pt idx="26">
                  <c:v>7339.957499999995</c:v>
                </c:pt>
                <c:pt idx="27">
                  <c:v>7714.9229999999952</c:v>
                </c:pt>
                <c:pt idx="28">
                  <c:v>8089.8884999999955</c:v>
                </c:pt>
                <c:pt idx="29">
                  <c:v>8464.8539999999957</c:v>
                </c:pt>
                <c:pt idx="30">
                  <c:v>8839.819499999996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F-4061-AC32-BCC2C8DF3A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9007232"/>
        <c:axId val="169005664"/>
      </c:barChart>
      <c:catAx>
        <c:axId val="169007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48141409638255817"/>
              <c:y val="0.88670078961496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005664"/>
        <c:crosses val="autoZero"/>
        <c:auto val="1"/>
        <c:lblAlgn val="ctr"/>
        <c:lblOffset val="100"/>
        <c:noMultiLvlLbl val="0"/>
      </c:catAx>
      <c:valAx>
        <c:axId val="169005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Ahorro acumulado enm en €</a:t>
                </a:r>
              </a:p>
            </c:rich>
          </c:tx>
          <c:layout>
            <c:manualLayout>
              <c:xMode val="edge"/>
              <c:yMode val="edge"/>
              <c:x val="7.0771788333876234E-2"/>
              <c:y val="0.23465536158054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* #,##0\ _€_-;\-* #,##0\ _€_-;_-* &quot;-&quot;??\ _€_-;_-@_-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007232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815340</xdr:colOff>
      <xdr:row>1</xdr:row>
      <xdr:rowOff>38101</xdr:rowOff>
    </xdr:from>
    <xdr:to>
      <xdr:col>10</xdr:col>
      <xdr:colOff>121920</xdr:colOff>
      <xdr:row>29</xdr:row>
      <xdr:rowOff>76201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.jrc.ec.europa.eu/pvg_tools/en/too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showGridLines="0" tabSelected="1" zoomScaleNormal="100" workbookViewId="0">
      <selection activeCell="C12" sqref="C12"/>
    </sheetView>
  </sheetViews>
  <sheetFormatPr baseColWidth="10" defaultRowHeight="14.4" x14ac:dyDescent="0.3"/>
  <cols>
    <col min="1" max="1" width="34.44140625" customWidth="1"/>
    <col min="2" max="2" width="12.77734375" customWidth="1"/>
    <col min="3" max="3" width="10.77734375" customWidth="1"/>
    <col min="4" max="4" width="7.44140625" customWidth="1"/>
    <col min="6" max="6" width="10.109375" customWidth="1"/>
    <col min="13" max="13" width="9.88671875" hidden="1" customWidth="1"/>
    <col min="14" max="19" width="11.44140625" hidden="1" customWidth="1"/>
    <col min="20" max="20" width="0" hidden="1" customWidth="1"/>
  </cols>
  <sheetData>
    <row r="1" spans="1:19" ht="18" x14ac:dyDescent="0.35">
      <c r="A1" s="4" t="s">
        <v>62</v>
      </c>
      <c r="B1" s="5"/>
    </row>
    <row r="2" spans="1:19" x14ac:dyDescent="0.3">
      <c r="N2" t="s">
        <v>39</v>
      </c>
      <c r="O2" t="s">
        <v>41</v>
      </c>
      <c r="P2" t="s">
        <v>40</v>
      </c>
      <c r="S2" t="s">
        <v>43</v>
      </c>
    </row>
    <row r="3" spans="1:19" x14ac:dyDescent="0.3">
      <c r="A3" s="2" t="s">
        <v>63</v>
      </c>
      <c r="N3">
        <v>0</v>
      </c>
      <c r="O3" s="1">
        <f>-C17</f>
        <v>-2400</v>
      </c>
      <c r="P3" s="1">
        <v>0</v>
      </c>
      <c r="Q3" s="1"/>
      <c r="R3" t="s">
        <v>30</v>
      </c>
      <c r="S3">
        <v>1320</v>
      </c>
    </row>
    <row r="4" spans="1:19" x14ac:dyDescent="0.3">
      <c r="A4" s="2"/>
      <c r="N4">
        <v>1</v>
      </c>
      <c r="O4" s="1">
        <f t="shared" ref="O4:O38" si="0">$O$3+P4</f>
        <v>-2034.18</v>
      </c>
      <c r="P4" s="1">
        <f>$C$15</f>
        <v>365.82</v>
      </c>
      <c r="Q4" s="1"/>
      <c r="R4" t="s">
        <v>9</v>
      </c>
      <c r="S4">
        <v>1520</v>
      </c>
    </row>
    <row r="5" spans="1:19" x14ac:dyDescent="0.3">
      <c r="N5">
        <v>2</v>
      </c>
      <c r="O5" s="1">
        <f t="shared" si="0"/>
        <v>-1659.2145</v>
      </c>
      <c r="P5" s="1">
        <f>P4+$C$15+$C$15*$C$16</f>
        <v>740.78549999999996</v>
      </c>
      <c r="Q5" s="1"/>
      <c r="R5" t="s">
        <v>25</v>
      </c>
      <c r="S5">
        <v>1650</v>
      </c>
    </row>
    <row r="6" spans="1:19" x14ac:dyDescent="0.3">
      <c r="A6" t="s">
        <v>32</v>
      </c>
      <c r="C6" s="13" t="s">
        <v>5</v>
      </c>
      <c r="N6">
        <v>3</v>
      </c>
      <c r="O6" s="1">
        <f t="shared" si="0"/>
        <v>-1284.249</v>
      </c>
      <c r="P6" s="1">
        <f>P5+$C$15+$C$15*$C$16</f>
        <v>1115.751</v>
      </c>
      <c r="Q6" s="1"/>
      <c r="R6" t="s">
        <v>44</v>
      </c>
      <c r="S6">
        <v>1360</v>
      </c>
    </row>
    <row r="7" spans="1:19" x14ac:dyDescent="0.3">
      <c r="C7" s="13"/>
      <c r="N7">
        <v>4</v>
      </c>
      <c r="O7" s="1">
        <f t="shared" si="0"/>
        <v>-909.2835</v>
      </c>
      <c r="P7" s="1">
        <f>P6+$C$15+$C$15*$C$16</f>
        <v>1490.7165</v>
      </c>
      <c r="Q7" s="1"/>
      <c r="R7" t="s">
        <v>67</v>
      </c>
      <c r="S7">
        <v>1540</v>
      </c>
    </row>
    <row r="8" spans="1:19" x14ac:dyDescent="0.3">
      <c r="A8" t="s">
        <v>42</v>
      </c>
      <c r="C8" s="7">
        <f>VLOOKUP(C6,R3:S56,2,FALSE)</f>
        <v>1500</v>
      </c>
      <c r="N8">
        <v>5</v>
      </c>
      <c r="O8" s="1">
        <f t="shared" si="0"/>
        <v>-534.31799999999998</v>
      </c>
      <c r="P8" s="1">
        <f>P7+$C$15+$C$15*$C$16</f>
        <v>1865.682</v>
      </c>
      <c r="Q8" s="1"/>
      <c r="R8" t="s">
        <v>14</v>
      </c>
      <c r="S8">
        <v>1670</v>
      </c>
    </row>
    <row r="9" spans="1:19" x14ac:dyDescent="0.3">
      <c r="A9" t="s">
        <v>38</v>
      </c>
      <c r="C9" s="6">
        <v>5</v>
      </c>
      <c r="N9">
        <v>6</v>
      </c>
      <c r="O9" s="1">
        <f t="shared" si="0"/>
        <v>-159.35249999999996</v>
      </c>
      <c r="P9" s="1">
        <f>P8+$C$15+$C$15*$C$16</f>
        <v>2240.6475</v>
      </c>
      <c r="Q9" s="1"/>
      <c r="R9" t="s">
        <v>1</v>
      </c>
      <c r="S9">
        <v>1400</v>
      </c>
    </row>
    <row r="10" spans="1:19" x14ac:dyDescent="0.3">
      <c r="A10" t="s">
        <v>52</v>
      </c>
      <c r="C10" s="6">
        <v>335</v>
      </c>
      <c r="N10">
        <v>7</v>
      </c>
      <c r="O10" s="1">
        <f t="shared" si="0"/>
        <v>215.61300000000028</v>
      </c>
      <c r="P10" s="1">
        <f>P9+$C$15+$C$15*$C$16</f>
        <v>2615.6130000000003</v>
      </c>
      <c r="Q10" s="1"/>
      <c r="R10" t="s">
        <v>71</v>
      </c>
      <c r="S10">
        <v>1090</v>
      </c>
    </row>
    <row r="11" spans="1:19" x14ac:dyDescent="0.3">
      <c r="A11" t="s">
        <v>54</v>
      </c>
      <c r="C11" s="8">
        <f>C9*C10/1000</f>
        <v>1.675</v>
      </c>
      <c r="N11">
        <v>8</v>
      </c>
      <c r="O11" s="1">
        <f t="shared" si="0"/>
        <v>590.57850000000053</v>
      </c>
      <c r="P11" s="1">
        <f>P10+$C$15+$C$15*$C$16</f>
        <v>2990.5785000000005</v>
      </c>
      <c r="Q11" s="1"/>
      <c r="R11" t="s">
        <v>8</v>
      </c>
      <c r="S11">
        <v>1560</v>
      </c>
    </row>
    <row r="12" spans="1:19" x14ac:dyDescent="0.3">
      <c r="A12" t="s">
        <v>58</v>
      </c>
      <c r="C12" s="9">
        <v>0.91</v>
      </c>
      <c r="N12">
        <v>9</v>
      </c>
      <c r="O12" s="1">
        <f t="shared" si="0"/>
        <v>965.54400000000078</v>
      </c>
      <c r="P12" s="1">
        <f t="shared" ref="P12:P38" si="1">P11+$C$15+$C$15*$C$16</f>
        <v>3365.5440000000008</v>
      </c>
      <c r="Q12" s="1"/>
      <c r="R12" t="s">
        <v>21</v>
      </c>
      <c r="S12">
        <v>1520</v>
      </c>
    </row>
    <row r="13" spans="1:19" x14ac:dyDescent="0.3">
      <c r="A13" t="s">
        <v>53</v>
      </c>
      <c r="C13" s="7">
        <f>C11*C8*C12</f>
        <v>2286.375</v>
      </c>
      <c r="N13">
        <v>10</v>
      </c>
      <c r="O13" s="1">
        <f t="shared" si="0"/>
        <v>1340.509500000001</v>
      </c>
      <c r="P13" s="1">
        <f t="shared" si="1"/>
        <v>3740.509500000001</v>
      </c>
      <c r="Q13" s="1"/>
      <c r="R13" t="s">
        <v>46</v>
      </c>
      <c r="S13">
        <v>1130</v>
      </c>
    </row>
    <row r="14" spans="1:19" x14ac:dyDescent="0.3">
      <c r="A14" t="s">
        <v>61</v>
      </c>
      <c r="C14" s="6">
        <v>0.16</v>
      </c>
      <c r="N14">
        <v>11</v>
      </c>
      <c r="O14" s="1">
        <f t="shared" si="0"/>
        <v>1715.4750000000004</v>
      </c>
      <c r="P14" s="1">
        <f t="shared" si="1"/>
        <v>4115.4750000000004</v>
      </c>
      <c r="Q14" s="1"/>
      <c r="R14" t="s">
        <v>36</v>
      </c>
      <c r="S14">
        <v>1350</v>
      </c>
    </row>
    <row r="15" spans="1:19" x14ac:dyDescent="0.3">
      <c r="A15" t="s">
        <v>59</v>
      </c>
      <c r="C15" s="10">
        <f>C13*C14</f>
        <v>365.82</v>
      </c>
      <c r="N15">
        <v>12</v>
      </c>
      <c r="O15" s="1">
        <f t="shared" si="0"/>
        <v>2090.4404999999997</v>
      </c>
      <c r="P15" s="1">
        <f t="shared" si="1"/>
        <v>4490.4404999999997</v>
      </c>
      <c r="Q15" s="1"/>
      <c r="R15" t="s">
        <v>0</v>
      </c>
      <c r="S15">
        <v>1560</v>
      </c>
    </row>
    <row r="16" spans="1:19" x14ac:dyDescent="0.3">
      <c r="A16" t="s">
        <v>55</v>
      </c>
      <c r="C16" s="11">
        <v>2.5000000000000001E-2</v>
      </c>
      <c r="N16">
        <v>13</v>
      </c>
      <c r="O16" s="1">
        <f t="shared" si="0"/>
        <v>2465.405999999999</v>
      </c>
      <c r="P16" s="1">
        <f t="shared" si="1"/>
        <v>4865.405999999999</v>
      </c>
      <c r="Q16" s="1"/>
      <c r="R16" t="s">
        <v>29</v>
      </c>
      <c r="S16">
        <v>1630</v>
      </c>
    </row>
    <row r="17" spans="1:19" x14ac:dyDescent="0.3">
      <c r="A17" t="s">
        <v>60</v>
      </c>
      <c r="C17" s="12">
        <v>2400</v>
      </c>
      <c r="N17">
        <v>14</v>
      </c>
      <c r="O17" s="1">
        <f t="shared" si="0"/>
        <v>2840.3714999999984</v>
      </c>
      <c r="P17" s="1">
        <f t="shared" si="1"/>
        <v>5240.3714999999984</v>
      </c>
      <c r="Q17" s="1"/>
      <c r="R17" t="s">
        <v>19</v>
      </c>
      <c r="S17">
        <v>1080</v>
      </c>
    </row>
    <row r="18" spans="1:19" x14ac:dyDescent="0.3">
      <c r="N18">
        <v>15</v>
      </c>
      <c r="O18" s="1">
        <f t="shared" si="0"/>
        <v>3215.3369999999977</v>
      </c>
      <c r="P18" s="1">
        <f t="shared" si="1"/>
        <v>5615.3369999999977</v>
      </c>
      <c r="Q18" s="1"/>
      <c r="R18" t="s">
        <v>50</v>
      </c>
      <c r="S18">
        <v>1630</v>
      </c>
    </row>
    <row r="19" spans="1:19" x14ac:dyDescent="0.3">
      <c r="N19">
        <v>16</v>
      </c>
      <c r="O19" s="1">
        <f t="shared" si="0"/>
        <v>3590.3024999999971</v>
      </c>
      <c r="P19" s="1">
        <f t="shared" si="1"/>
        <v>5990.3024999999971</v>
      </c>
      <c r="Q19" s="1"/>
      <c r="R19" t="s">
        <v>17</v>
      </c>
      <c r="S19">
        <v>1580</v>
      </c>
    </row>
    <row r="20" spans="1:19" x14ac:dyDescent="0.3">
      <c r="N20">
        <v>17</v>
      </c>
      <c r="O20" s="1">
        <f t="shared" si="0"/>
        <v>3965.2679999999964</v>
      </c>
      <c r="P20" s="1">
        <f t="shared" si="1"/>
        <v>6365.2679999999964</v>
      </c>
      <c r="Q20" s="1"/>
      <c r="R20" t="s">
        <v>37</v>
      </c>
      <c r="S20">
        <v>1550</v>
      </c>
    </row>
    <row r="21" spans="1:19" x14ac:dyDescent="0.3">
      <c r="N21">
        <v>18</v>
      </c>
      <c r="O21" s="1">
        <f t="shared" si="0"/>
        <v>4340.2334999999957</v>
      </c>
      <c r="P21" s="1">
        <f t="shared" si="1"/>
        <v>6740.2334999999957</v>
      </c>
      <c r="Q21" s="1"/>
      <c r="R21" t="s">
        <v>10</v>
      </c>
      <c r="S21">
        <v>1560</v>
      </c>
    </row>
    <row r="22" spans="1:19" x14ac:dyDescent="0.3">
      <c r="N22">
        <v>19</v>
      </c>
      <c r="O22" s="1">
        <f t="shared" si="0"/>
        <v>4715.1989999999951</v>
      </c>
      <c r="P22" s="1">
        <f t="shared" si="1"/>
        <v>7115.1989999999951</v>
      </c>
      <c r="Q22" s="1"/>
      <c r="R22" t="s">
        <v>11</v>
      </c>
      <c r="S22">
        <v>1490</v>
      </c>
    </row>
    <row r="23" spans="1:19" x14ac:dyDescent="0.3">
      <c r="A23" s="3" t="s">
        <v>56</v>
      </c>
      <c r="N23">
        <v>20</v>
      </c>
      <c r="O23" s="1">
        <f t="shared" si="0"/>
        <v>5090.1644999999944</v>
      </c>
      <c r="P23" s="1">
        <f t="shared" si="1"/>
        <v>7490.1644999999944</v>
      </c>
      <c r="Q23" s="1"/>
      <c r="R23" t="s">
        <v>45</v>
      </c>
      <c r="S23">
        <v>1560</v>
      </c>
    </row>
    <row r="24" spans="1:19" x14ac:dyDescent="0.3">
      <c r="A24" s="3" t="s">
        <v>64</v>
      </c>
      <c r="N24">
        <v>21</v>
      </c>
      <c r="O24" s="1">
        <f t="shared" si="0"/>
        <v>5465.1299999999937</v>
      </c>
      <c r="P24" s="1">
        <f t="shared" si="1"/>
        <v>7865.1299999999937</v>
      </c>
      <c r="Q24" s="1"/>
      <c r="R24" t="s">
        <v>16</v>
      </c>
      <c r="S24">
        <v>1450</v>
      </c>
    </row>
    <row r="25" spans="1:19" x14ac:dyDescent="0.3">
      <c r="A25" s="3" t="s">
        <v>57</v>
      </c>
      <c r="N25">
        <v>22</v>
      </c>
      <c r="O25" s="1">
        <f t="shared" si="0"/>
        <v>5840.095499999994</v>
      </c>
      <c r="P25" s="1">
        <f t="shared" si="1"/>
        <v>8240.095499999994</v>
      </c>
      <c r="Q25" s="1"/>
      <c r="R25" t="s">
        <v>70</v>
      </c>
      <c r="S25">
        <v>1580</v>
      </c>
    </row>
    <row r="26" spans="1:19" x14ac:dyDescent="0.3">
      <c r="A26" s="3" t="s">
        <v>69</v>
      </c>
      <c r="N26">
        <v>23</v>
      </c>
      <c r="O26" s="1">
        <f t="shared" si="0"/>
        <v>6215.0609999999942</v>
      </c>
      <c r="P26" s="1">
        <f t="shared" si="1"/>
        <v>8615.0609999999942</v>
      </c>
      <c r="Q26" s="1"/>
      <c r="R26" t="s">
        <v>12</v>
      </c>
      <c r="S26">
        <v>1620</v>
      </c>
    </row>
    <row r="27" spans="1:19" x14ac:dyDescent="0.3">
      <c r="A27" s="14" t="s">
        <v>68</v>
      </c>
      <c r="N27">
        <v>24</v>
      </c>
      <c r="O27" s="1">
        <f t="shared" si="0"/>
        <v>6590.0264999999945</v>
      </c>
      <c r="P27" s="1">
        <f t="shared" si="1"/>
        <v>8990.0264999999945</v>
      </c>
      <c r="Q27" s="1"/>
      <c r="R27" t="s">
        <v>15</v>
      </c>
      <c r="S27">
        <v>1550</v>
      </c>
    </row>
    <row r="28" spans="1:19" x14ac:dyDescent="0.3">
      <c r="N28">
        <v>25</v>
      </c>
      <c r="O28" s="1">
        <f t="shared" si="0"/>
        <v>6964.9919999999947</v>
      </c>
      <c r="P28" s="1">
        <f t="shared" si="1"/>
        <v>9364.9919999999947</v>
      </c>
      <c r="Q28" s="1"/>
      <c r="R28" t="s">
        <v>48</v>
      </c>
      <c r="S28">
        <v>1580</v>
      </c>
    </row>
    <row r="29" spans="1:19" x14ac:dyDescent="0.3">
      <c r="N29">
        <v>26</v>
      </c>
      <c r="O29" s="1">
        <f t="shared" si="0"/>
        <v>7339.957499999995</v>
      </c>
      <c r="P29" s="1">
        <f t="shared" si="1"/>
        <v>9739.957499999995</v>
      </c>
      <c r="Q29" s="1"/>
      <c r="R29" t="s">
        <v>73</v>
      </c>
      <c r="S29">
        <v>1625</v>
      </c>
    </row>
    <row r="30" spans="1:19" x14ac:dyDescent="0.3">
      <c r="N30">
        <v>27</v>
      </c>
      <c r="O30" s="1">
        <f t="shared" si="0"/>
        <v>7714.9229999999952</v>
      </c>
      <c r="P30" s="1">
        <f t="shared" si="1"/>
        <v>10114.922999999995</v>
      </c>
      <c r="Q30" s="1"/>
      <c r="R30" t="s">
        <v>7</v>
      </c>
      <c r="S30">
        <v>1510</v>
      </c>
    </row>
    <row r="31" spans="1:19" x14ac:dyDescent="0.3">
      <c r="N31">
        <v>28</v>
      </c>
      <c r="O31" s="1">
        <f t="shared" si="0"/>
        <v>8089.8884999999955</v>
      </c>
      <c r="P31" s="1">
        <f t="shared" si="1"/>
        <v>10489.888499999995</v>
      </c>
      <c r="Q31" s="1"/>
      <c r="R31" t="s">
        <v>2</v>
      </c>
      <c r="S31">
        <v>1510</v>
      </c>
    </row>
    <row r="32" spans="1:19" x14ac:dyDescent="0.3">
      <c r="N32">
        <v>29</v>
      </c>
      <c r="O32" s="1">
        <f t="shared" si="0"/>
        <v>8464.8539999999957</v>
      </c>
      <c r="P32" s="1">
        <f t="shared" si="1"/>
        <v>10864.853999999996</v>
      </c>
      <c r="Q32" s="1"/>
      <c r="R32" t="s">
        <v>24</v>
      </c>
      <c r="S32">
        <v>1500</v>
      </c>
    </row>
    <row r="33" spans="14:19" x14ac:dyDescent="0.3">
      <c r="N33">
        <v>30</v>
      </c>
      <c r="O33" s="1">
        <f t="shared" si="0"/>
        <v>8839.819499999996</v>
      </c>
      <c r="P33" s="1">
        <f t="shared" si="1"/>
        <v>11239.819499999996</v>
      </c>
      <c r="Q33" s="1"/>
      <c r="R33" t="s">
        <v>31</v>
      </c>
      <c r="S33">
        <v>1320</v>
      </c>
    </row>
    <row r="34" spans="14:19" x14ac:dyDescent="0.3">
      <c r="N34">
        <v>31</v>
      </c>
      <c r="O34" s="1">
        <f t="shared" si="0"/>
        <v>9214.7849999999962</v>
      </c>
      <c r="P34" s="1">
        <f t="shared" si="1"/>
        <v>11614.784999999996</v>
      </c>
      <c r="Q34" s="1"/>
      <c r="R34" t="s">
        <v>34</v>
      </c>
      <c r="S34">
        <v>1270</v>
      </c>
    </row>
    <row r="35" spans="14:19" x14ac:dyDescent="0.3">
      <c r="N35">
        <v>32</v>
      </c>
      <c r="O35" s="1">
        <f t="shared" si="0"/>
        <v>9589.7504999999965</v>
      </c>
      <c r="P35" s="1">
        <f t="shared" si="1"/>
        <v>11989.750499999996</v>
      </c>
      <c r="Q35" s="1"/>
      <c r="R35" t="s">
        <v>4</v>
      </c>
      <c r="S35">
        <v>1560</v>
      </c>
    </row>
    <row r="36" spans="14:19" x14ac:dyDescent="0.3">
      <c r="N36">
        <v>33</v>
      </c>
      <c r="O36" s="1">
        <f t="shared" si="0"/>
        <v>9964.7159999999967</v>
      </c>
      <c r="P36" s="1">
        <f t="shared" si="1"/>
        <v>12364.715999999997</v>
      </c>
      <c r="Q36" s="1"/>
      <c r="R36" t="s">
        <v>28</v>
      </c>
      <c r="S36">
        <v>1630</v>
      </c>
    </row>
    <row r="37" spans="14:19" x14ac:dyDescent="0.3">
      <c r="N37">
        <v>34</v>
      </c>
      <c r="O37" s="1">
        <f t="shared" si="0"/>
        <v>10339.681499999997</v>
      </c>
      <c r="P37" s="1">
        <f t="shared" si="1"/>
        <v>12739.681499999997</v>
      </c>
      <c r="Q37" s="1"/>
      <c r="R37" t="s">
        <v>22</v>
      </c>
      <c r="S37">
        <v>1480</v>
      </c>
    </row>
    <row r="38" spans="14:19" x14ac:dyDescent="0.3">
      <c r="N38">
        <v>35</v>
      </c>
      <c r="O38" s="1">
        <f t="shared" si="0"/>
        <v>10714.646999999997</v>
      </c>
      <c r="P38" s="1">
        <f t="shared" si="1"/>
        <v>13114.646999999997</v>
      </c>
      <c r="Q38" s="1"/>
      <c r="R38" t="s">
        <v>49</v>
      </c>
      <c r="S38">
        <v>1570</v>
      </c>
    </row>
    <row r="39" spans="14:19" x14ac:dyDescent="0.3">
      <c r="Q39" s="1"/>
      <c r="R39" t="s">
        <v>13</v>
      </c>
      <c r="S39">
        <v>1570</v>
      </c>
    </row>
    <row r="40" spans="14:19" x14ac:dyDescent="0.3">
      <c r="R40" t="s">
        <v>35</v>
      </c>
      <c r="S40">
        <v>1360</v>
      </c>
    </row>
    <row r="41" spans="14:19" x14ac:dyDescent="0.3">
      <c r="R41" t="s">
        <v>20</v>
      </c>
      <c r="S41">
        <v>1210</v>
      </c>
    </row>
    <row r="42" spans="14:19" x14ac:dyDescent="0.3">
      <c r="R42" t="s">
        <v>18</v>
      </c>
      <c r="S42">
        <v>1450</v>
      </c>
    </row>
    <row r="43" spans="14:19" x14ac:dyDescent="0.3">
      <c r="R43" t="s">
        <v>6</v>
      </c>
      <c r="S43">
        <v>1310</v>
      </c>
    </row>
    <row r="44" spans="14:19" x14ac:dyDescent="0.3">
      <c r="R44" t="s">
        <v>3</v>
      </c>
      <c r="S44">
        <v>1310</v>
      </c>
    </row>
    <row r="45" spans="14:19" x14ac:dyDescent="0.3">
      <c r="R45" t="s">
        <v>23</v>
      </c>
      <c r="S45">
        <v>1480</v>
      </c>
    </row>
    <row r="46" spans="14:19" x14ac:dyDescent="0.3">
      <c r="R46" t="s">
        <v>47</v>
      </c>
      <c r="S46">
        <v>1150</v>
      </c>
    </row>
    <row r="47" spans="14:19" x14ac:dyDescent="0.3">
      <c r="R47" t="s">
        <v>27</v>
      </c>
      <c r="S47">
        <v>1490</v>
      </c>
    </row>
    <row r="48" spans="14:19" x14ac:dyDescent="0.3">
      <c r="R48" t="s">
        <v>51</v>
      </c>
      <c r="S48">
        <v>1600</v>
      </c>
    </row>
    <row r="49" spans="1:19" x14ac:dyDescent="0.3">
      <c r="A49" s="3"/>
      <c r="R49" t="s">
        <v>26</v>
      </c>
      <c r="S49">
        <v>1470</v>
      </c>
    </row>
    <row r="50" spans="1:19" x14ac:dyDescent="0.3">
      <c r="A50" s="3"/>
      <c r="R50" t="s">
        <v>65</v>
      </c>
      <c r="S50">
        <v>1550</v>
      </c>
    </row>
    <row r="51" spans="1:19" x14ac:dyDescent="0.3">
      <c r="A51" s="3"/>
      <c r="R51" t="s">
        <v>75</v>
      </c>
      <c r="S51">
        <v>1495</v>
      </c>
    </row>
    <row r="52" spans="1:19" x14ac:dyDescent="0.3">
      <c r="A52" s="3"/>
      <c r="R52" t="s">
        <v>74</v>
      </c>
      <c r="S52">
        <v>1540</v>
      </c>
    </row>
    <row r="53" spans="1:19" x14ac:dyDescent="0.3">
      <c r="A53" s="3"/>
      <c r="R53" t="s">
        <v>66</v>
      </c>
      <c r="S53">
        <v>1580</v>
      </c>
    </row>
    <row r="54" spans="1:19" x14ac:dyDescent="0.3">
      <c r="R54" t="s">
        <v>72</v>
      </c>
      <c r="S54">
        <v>1385</v>
      </c>
    </row>
    <row r="55" spans="1:19" x14ac:dyDescent="0.3">
      <c r="R55" t="s">
        <v>33</v>
      </c>
      <c r="S55">
        <v>1490</v>
      </c>
    </row>
    <row r="56" spans="1:19" x14ac:dyDescent="0.3">
      <c r="R56" t="s">
        <v>5</v>
      </c>
      <c r="S56">
        <v>1500</v>
      </c>
    </row>
  </sheetData>
  <sheetProtection algorithmName="SHA-512" hashValue="9GTxF+eDVRf3QYpJsGZOSBe+lcKtah1XtsIBS9F13l38DUrBOzjwzH43i15nnQjDt1XtUTY5cCjxRwNPy0xedw==" saltValue="yuyazcSzeBLR0Xl0x6utqw==" spinCount="100000" sheet="1" objects="1" scenarios="1"/>
  <dataConsolidate/>
  <dataValidations count="1">
    <dataValidation type="list" allowBlank="1" showInputMessage="1" showErrorMessage="1" sqref="C6:C7" xr:uid="{00000000-0002-0000-0000-000000000000}">
      <formula1>$R$3:$R$56</formula1>
    </dataValidation>
  </dataValidations>
  <hyperlinks>
    <hyperlink ref="A27" r:id="rId1" location="MR" display="MR" xr:uid="{50534CA3-C32B-4891-A7E1-AD7BDDD8FEBE}"/>
  </hyperlinks>
  <pageMargins left="0" right="0" top="0.35433070866141736" bottom="0.15748031496062992" header="0.31496062992125984" footer="0.31496062992125984"/>
  <pageSetup paperSize="9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Hoja5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Medrano</dc:creator>
  <cp:lastModifiedBy>Alberto Medrano</cp:lastModifiedBy>
  <cp:lastPrinted>2019-04-15T07:26:29Z</cp:lastPrinted>
  <dcterms:created xsi:type="dcterms:W3CDTF">2013-09-25T17:19:17Z</dcterms:created>
  <dcterms:modified xsi:type="dcterms:W3CDTF">2019-04-15T08:45:11Z</dcterms:modified>
</cp:coreProperties>
</file>